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525"/>
  </bookViews>
  <sheets>
    <sheet name="Balance Institucional" sheetId="4" r:id="rId1"/>
    <sheet name="Estados de Resultados Inst." sheetId="5" r:id="rId2"/>
  </sheets>
  <externalReferences>
    <externalReference r:id="rId3"/>
  </externalReferences>
  <definedNames>
    <definedName name="_xlnm.Print_Area" localSheetId="0">'Balance Institucional'!$A$1:$J$68</definedName>
    <definedName name="_xlnm.Print_Area" localSheetId="1">'Estados de Resultados Inst.'!$A$1:$G$65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D55" i="5" l="1"/>
  <c r="F36" i="5" s="1"/>
  <c r="F38" i="5"/>
  <c r="F29" i="5"/>
  <c r="F16" i="5"/>
  <c r="F12" i="5"/>
  <c r="F8" i="5"/>
  <c r="G7" i="5"/>
  <c r="J57" i="4"/>
  <c r="J41" i="4"/>
  <c r="D41" i="4"/>
  <c r="J35" i="4"/>
  <c r="J48" i="4" s="1"/>
  <c r="D34" i="4"/>
  <c r="J28" i="4"/>
  <c r="J23" i="4"/>
  <c r="D22" i="4"/>
  <c r="I19" i="4"/>
  <c r="J18" i="4"/>
  <c r="D17" i="4"/>
  <c r="J14" i="4"/>
  <c r="D12" i="4"/>
  <c r="J11" i="4"/>
  <c r="J7" i="4"/>
  <c r="J32" i="4" s="1"/>
  <c r="J54" i="4" s="1"/>
  <c r="D7" i="4"/>
  <c r="D54" i="4" s="1"/>
  <c r="G28" i="5" l="1"/>
  <c r="G49" i="5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<sst xmlns="http://schemas.openxmlformats.org/spreadsheetml/2006/main" count="123" uniqueCount="117">
  <si>
    <t>FONDO SOCIAL PARA LA VIVIENDA</t>
  </si>
  <si>
    <t>BALANCE DE SITUACION AL 31 DE AGOSTO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</si>
  <si>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</si>
  <si>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</si>
  <si>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</si>
  <si>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</si>
  <si>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</si>
  <si>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</si>
  <si>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</si>
  <si>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</si>
  <si>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</si>
  <si>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</si>
  <si>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</si>
  <si>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</si>
  <si>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</si>
  <si>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</si>
  <si>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</si>
  <si>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</si>
  <si>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</si>
  <si>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</si>
  <si>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</si>
  <si>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</si>
  <si>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</si>
  <si>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</si>
  <si>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</si>
  <si>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</si>
  <si>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</si>
  <si>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</si>
  <si>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</si>
  <si>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</si>
  <si>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</si>
  <si>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</si>
  <si>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</si>
  <si>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</si>
  <si>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</si>
  <si>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</si>
  <si>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</si>
  <si>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</si>
  <si>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</si>
  <si>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</si>
  <si>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</si>
  <si>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</si>
  <si>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</si>
  <si>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</si>
  <si>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</si>
  <si>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</si>
  <si>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</si>
  <si>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</si>
  <si>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</si>
  <si>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</si>
  <si>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</si>
  <si>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</si>
  <si>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</si>
  <si>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</si>
  <si>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</si>
  <si>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</si>
  <si>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</si>
  <si>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</si>
  <si>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</si>
  <si>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</si>
  <si>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</si>
  <si>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</si>
  <si>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</si>
  <si>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</si>
  <si>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</si>
  <si>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</si>
  <si>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</si>
  <si>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</si>
  <si>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</si>
  <si>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</si>
  <si>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</si>
  <si>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</si>
  <si>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</si>
  <si>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</si>
  <si>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</si>
  <si>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</si>
  <si>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</si>
  <si>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</si>
  <si>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</si>
  <si>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</si>
  <si>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</si>
  <si>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AGOSTO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</si>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</sst>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¢&quot;* #,##0.00_);_(&quot;¢&quot;* \(#,##0.00\);_(&quot;¢&quot;* &quot;-&quot;??_);_(@_)"/>
    <numFmt numFmtId="165" formatCode="[$$-440A]#,##0.00_);\([$$-440A]#,##0.00\)"/>
    <numFmt numFmtId="166" formatCode="_([$$-440A]* #,##0.00_);_([$$-440A]* \(#,##0.00\);_([$$-440A]* &quot;-&quot;??_);_(@_)"/>
    <numFmt numFmtId="167" formatCode="_ * #,##0.00_ ;_ * \-#,##0.00_ ;_ * &quot;-&quot;??_ ;_ @_ "/>
    <numFmt numFmtId="168" formatCode="_(&quot;¢&quot;* #,##0.00000_);_(&quot;¢&quot;* \(#,##0.00000\);_(&quot;¢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Century Gothic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b/>
      <sz val="10"/>
      <name val="Arial"/>
      <family val="2"/>
    </font>
    <font>
      <sz val="11"/>
      <name val="Century Gothic"/>
      <family val="2"/>
    </font>
    <font>
      <sz val="12"/>
      <name val="Century Gothic"/>
      <family val="2"/>
    </font>
    <font>
      <sz val="12"/>
      <name val="Arial"/>
      <family val="2"/>
    </font>
    <font>
      <b/>
      <sz val="8"/>
      <color indexed="9"/>
      <name val="Century Gothic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b/>
      <i/>
      <sz val="12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164" fontId="4" fillId="0" borderId="0" applyFont="0" applyFill="0" applyBorder="0" applyAlignment="0" applyProtection="0"/>
    <xf numFmtId="0" fontId="1" fillId="2" borderId="1" applyNumberFormat="0" applyFont="0" applyAlignment="0" applyProtection="0"/>
  </cellStyleXfs>
  <cellXfs count="140">
    <xf numFmtId="0" fontId="0" fillId="0" borderId="0" xfId="0"/>
    <xf numFmtId="49" fontId="3" fillId="0" borderId="0" xfId="1" applyNumberFormat="1" applyFont="1" applyAlignment="1">
      <alignment horizontal="center"/>
    </xf>
    <xf numFmtId="0" fontId="4" fillId="0" borderId="0" xfId="1" applyFont="1"/>
    <xf numFmtId="0" fontId="5" fillId="0" borderId="0" xfId="1" applyFont="1"/>
    <xf numFmtId="49" fontId="5" fillId="0" borderId="0" xfId="1" applyNumberFormat="1" applyFont="1" applyAlignment="1">
      <alignment horizontal="left"/>
    </xf>
    <xf numFmtId="165" fontId="5" fillId="0" borderId="0" xfId="2" applyNumberFormat="1" applyFont="1"/>
    <xf numFmtId="49" fontId="6" fillId="0" borderId="0" xfId="1" applyNumberFormat="1" applyFont="1" applyAlignment="1">
      <alignment horizontal="center"/>
    </xf>
    <xf numFmtId="0" fontId="7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Alignment="1"/>
    <xf numFmtId="0" fontId="6" fillId="0" borderId="0" xfId="1" applyFont="1" applyAlignment="1">
      <alignment horizontal="left"/>
    </xf>
    <xf numFmtId="49" fontId="7" fillId="0" borderId="0" xfId="1" applyNumberFormat="1" applyFont="1"/>
    <xf numFmtId="49" fontId="7" fillId="0" borderId="0" xfId="1" applyNumberFormat="1" applyFont="1" applyAlignment="1">
      <alignment horizontal="left"/>
    </xf>
    <xf numFmtId="166" fontId="5" fillId="0" borderId="0" xfId="1" applyNumberFormat="1" applyFont="1"/>
    <xf numFmtId="44" fontId="7" fillId="0" borderId="0" xfId="2" applyNumberFormat="1" applyFont="1"/>
    <xf numFmtId="0" fontId="6" fillId="0" borderId="0" xfId="1" applyFont="1"/>
    <xf numFmtId="167" fontId="7" fillId="0" borderId="0" xfId="1" applyNumberFormat="1" applyFont="1" applyBorder="1"/>
    <xf numFmtId="166" fontId="6" fillId="0" borderId="0" xfId="1" applyNumberFormat="1" applyFont="1" applyAlignment="1">
      <alignment horizontal="left"/>
    </xf>
    <xf numFmtId="166" fontId="6" fillId="0" borderId="0" xfId="1" applyNumberFormat="1" applyFont="1"/>
    <xf numFmtId="166" fontId="7" fillId="0" borderId="0" xfId="2" applyNumberFormat="1" applyFont="1"/>
    <xf numFmtId="0" fontId="9" fillId="0" borderId="0" xfId="1" applyFont="1"/>
    <xf numFmtId="49" fontId="10" fillId="0" borderId="0" xfId="1" applyNumberFormat="1" applyFont="1"/>
    <xf numFmtId="49" fontId="10" fillId="0" borderId="0" xfId="1" applyNumberFormat="1" applyFont="1" applyAlignment="1">
      <alignment horizontal="left"/>
    </xf>
    <xf numFmtId="166" fontId="10" fillId="0" borderId="0" xfId="1" applyNumberFormat="1" applyFont="1"/>
    <xf numFmtId="166" fontId="5" fillId="0" borderId="0" xfId="2" applyNumberFormat="1" applyFont="1"/>
    <xf numFmtId="166" fontId="5" fillId="0" borderId="0" xfId="1" applyNumberFormat="1" applyFont="1" applyAlignment="1">
      <alignment horizontal="left"/>
    </xf>
    <xf numFmtId="49" fontId="10" fillId="0" borderId="0" xfId="1" applyNumberFormat="1" applyFont="1" applyFill="1" applyAlignment="1">
      <alignment horizontal="left"/>
    </xf>
    <xf numFmtId="166" fontId="5" fillId="0" borderId="0" xfId="1" applyNumberFormat="1" applyFont="1" applyFill="1" applyAlignment="1">
      <alignment horizontal="left"/>
    </xf>
    <xf numFmtId="166" fontId="10" fillId="0" borderId="2" xfId="1" applyNumberFormat="1" applyFont="1" applyFill="1" applyBorder="1"/>
    <xf numFmtId="166" fontId="10" fillId="0" borderId="2" xfId="1" applyNumberFormat="1" applyFont="1" applyBorder="1"/>
    <xf numFmtId="166" fontId="6" fillId="0" borderId="0" xfId="2" applyNumberFormat="1" applyFont="1"/>
    <xf numFmtId="167" fontId="6" fillId="0" borderId="0" xfId="1" applyNumberFormat="1" applyFont="1" applyBorder="1"/>
    <xf numFmtId="49" fontId="5" fillId="0" borderId="0" xfId="1" applyNumberFormat="1" applyFont="1" applyFill="1" applyAlignment="1">
      <alignment horizontal="left"/>
    </xf>
    <xf numFmtId="166" fontId="5" fillId="0" borderId="0" xfId="1" applyNumberFormat="1" applyFont="1" applyFill="1"/>
    <xf numFmtId="49" fontId="6" fillId="0" borderId="0" xfId="1" applyNumberFormat="1" applyFont="1"/>
    <xf numFmtId="49" fontId="7" fillId="0" borderId="0" xfId="1" applyNumberFormat="1" applyFont="1" applyFill="1" applyAlignment="1">
      <alignment horizontal="left"/>
    </xf>
    <xf numFmtId="166" fontId="6" fillId="0" borderId="0" xfId="1" applyNumberFormat="1" applyFont="1" applyFill="1" applyAlignment="1">
      <alignment horizontal="left"/>
    </xf>
    <xf numFmtId="166" fontId="6" fillId="0" borderId="0" xfId="1" applyNumberFormat="1" applyFont="1" applyFill="1"/>
    <xf numFmtId="167" fontId="7" fillId="0" borderId="0" xfId="1" applyNumberFormat="1" applyFont="1"/>
    <xf numFmtId="166" fontId="10" fillId="0" borderId="0" xfId="1" applyNumberFormat="1" applyFont="1" applyFill="1" applyBorder="1"/>
    <xf numFmtId="167" fontId="6" fillId="0" borderId="0" xfId="1" applyNumberFormat="1" applyFont="1"/>
    <xf numFmtId="167" fontId="10" fillId="0" borderId="0" xfId="1" applyNumberFormat="1" applyFont="1"/>
    <xf numFmtId="167" fontId="10" fillId="0" borderId="0" xfId="1" applyNumberFormat="1" applyFont="1" applyBorder="1"/>
    <xf numFmtId="166" fontId="10" fillId="0" borderId="0" xfId="1" applyNumberFormat="1" applyFont="1" applyFill="1"/>
    <xf numFmtId="49" fontId="4" fillId="0" borderId="0" xfId="1" applyNumberFormat="1" applyFont="1" applyAlignment="1">
      <alignment horizontal="left"/>
    </xf>
    <xf numFmtId="165" fontId="4" fillId="0" borderId="0" xfId="2" applyNumberFormat="1" applyFont="1"/>
    <xf numFmtId="166" fontId="7" fillId="0" borderId="2" xfId="2" applyNumberFormat="1" applyFont="1" applyBorder="1"/>
    <xf numFmtId="166" fontId="5" fillId="0" borderId="0" xfId="1" applyNumberFormat="1" applyFont="1" applyFill="1" applyBorder="1"/>
    <xf numFmtId="166" fontId="7" fillId="0" borderId="3" xfId="2" applyNumberFormat="1" applyFont="1" applyBorder="1"/>
    <xf numFmtId="167" fontId="7" fillId="0" borderId="0" xfId="1" applyNumberFormat="1" applyFont="1" applyBorder="1" applyAlignment="1">
      <alignment horizontal="left"/>
    </xf>
    <xf numFmtId="49" fontId="6" fillId="0" borderId="0" xfId="1" applyNumberFormat="1" applyFont="1" applyFill="1" applyAlignment="1">
      <alignment horizontal="left"/>
    </xf>
    <xf numFmtId="166" fontId="6" fillId="0" borderId="0" xfId="2" applyNumberFormat="1" applyFont="1" applyBorder="1"/>
    <xf numFmtId="0" fontId="7" fillId="0" borderId="0" xfId="1" applyFont="1"/>
    <xf numFmtId="0" fontId="10" fillId="0" borderId="0" xfId="1" applyFont="1"/>
    <xf numFmtId="167" fontId="10" fillId="0" borderId="0" xfId="1" applyNumberFormat="1" applyFont="1" applyFill="1" applyBorder="1"/>
    <xf numFmtId="167" fontId="10" fillId="0" borderId="0" xfId="1" applyNumberFormat="1" applyFont="1" applyFill="1"/>
    <xf numFmtId="49" fontId="6" fillId="0" borderId="0" xfId="1" applyNumberFormat="1" applyFont="1" applyAlignment="1">
      <alignment horizontal="left"/>
    </xf>
    <xf numFmtId="167" fontId="5" fillId="0" borderId="0" xfId="1" applyNumberFormat="1" applyFont="1" applyBorder="1"/>
    <xf numFmtId="166" fontId="5" fillId="0" borderId="0" xfId="1" applyNumberFormat="1" applyFont="1" applyBorder="1"/>
    <xf numFmtId="166" fontId="7" fillId="0" borderId="2" xfId="1" applyNumberFormat="1" applyFont="1" applyBorder="1"/>
    <xf numFmtId="166" fontId="10" fillId="0" borderId="0" xfId="1" applyNumberFormat="1" applyFont="1" applyBorder="1"/>
    <xf numFmtId="166" fontId="6" fillId="0" borderId="0" xfId="1" applyNumberFormat="1" applyFont="1" applyBorder="1"/>
    <xf numFmtId="166" fontId="7" fillId="0" borderId="0" xfId="2" applyNumberFormat="1" applyFont="1" applyBorder="1"/>
    <xf numFmtId="49" fontId="10" fillId="3" borderId="0" xfId="1" applyNumberFormat="1" applyFont="1" applyFill="1" applyAlignment="1">
      <alignment horizontal="left"/>
    </xf>
    <xf numFmtId="166" fontId="10" fillId="3" borderId="0" xfId="1" applyNumberFormat="1" applyFont="1" applyFill="1"/>
    <xf numFmtId="166" fontId="6" fillId="0" borderId="3" xfId="1" applyNumberFormat="1" applyFont="1" applyBorder="1"/>
    <xf numFmtId="49" fontId="10" fillId="0" borderId="0" xfId="1" applyNumberFormat="1" applyFont="1" applyAlignment="1">
      <alignment horizontal="left" vertical="center" wrapText="1"/>
    </xf>
    <xf numFmtId="167" fontId="5" fillId="0" borderId="0" xfId="1" applyNumberFormat="1" applyFont="1"/>
    <xf numFmtId="167" fontId="3" fillId="0" borderId="0" xfId="1" applyNumberFormat="1" applyFont="1" applyAlignment="1">
      <alignment horizontal="left"/>
    </xf>
    <xf numFmtId="49" fontId="11" fillId="0" borderId="0" xfId="1" applyNumberFormat="1" applyFont="1" applyAlignment="1">
      <alignment horizontal="left"/>
    </xf>
    <xf numFmtId="166" fontId="11" fillId="0" borderId="0" xfId="1" applyNumberFormat="1" applyFont="1"/>
    <xf numFmtId="166" fontId="3" fillId="0" borderId="3" xfId="2" applyNumberFormat="1" applyFont="1" applyBorder="1"/>
    <xf numFmtId="0" fontId="11" fillId="0" borderId="0" xfId="1" applyFont="1"/>
    <xf numFmtId="0" fontId="3" fillId="0" borderId="0" xfId="1" applyFont="1"/>
    <xf numFmtId="166" fontId="3" fillId="0" borderId="3" xfId="1" applyNumberFormat="1" applyFont="1" applyBorder="1"/>
    <xf numFmtId="0" fontId="12" fillId="0" borderId="0" xfId="1" applyFont="1"/>
    <xf numFmtId="166" fontId="12" fillId="0" borderId="0" xfId="1" applyNumberFormat="1" applyFont="1"/>
    <xf numFmtId="167" fontId="6" fillId="0" borderId="0" xfId="1" applyNumberFormat="1" applyFont="1" applyAlignment="1">
      <alignment horizontal="left"/>
    </xf>
    <xf numFmtId="166" fontId="3" fillId="0" borderId="0" xfId="1" applyNumberFormat="1" applyFont="1"/>
    <xf numFmtId="167" fontId="3" fillId="0" borderId="0" xfId="1" applyNumberFormat="1" applyFont="1" applyAlignment="1">
      <alignment horizontal="left" vertical="center"/>
    </xf>
    <xf numFmtId="166" fontId="3" fillId="0" borderId="4" xfId="2" applyNumberFormat="1" applyFont="1" applyBorder="1"/>
    <xf numFmtId="0" fontId="3" fillId="0" borderId="0" xfId="1" applyNumberFormat="1" applyFont="1"/>
    <xf numFmtId="166" fontId="3" fillId="0" borderId="4" xfId="1" applyNumberFormat="1" applyFont="1" applyBorder="1"/>
    <xf numFmtId="167" fontId="9" fillId="0" borderId="0" xfId="1" applyNumberFormat="1" applyFont="1" applyAlignment="1">
      <alignment horizontal="left" vertical="center"/>
    </xf>
    <xf numFmtId="166" fontId="4" fillId="0" borderId="0" xfId="1" applyNumberFormat="1" applyFont="1"/>
    <xf numFmtId="166" fontId="9" fillId="0" borderId="0" xfId="2" applyNumberFormat="1" applyFont="1"/>
    <xf numFmtId="7" fontId="4" fillId="0" borderId="0" xfId="1" applyNumberFormat="1" applyFont="1"/>
    <xf numFmtId="165" fontId="9" fillId="0" borderId="0" xfId="2" applyNumberFormat="1" applyFont="1"/>
    <xf numFmtId="166" fontId="9" fillId="0" borderId="0" xfId="1" applyNumberFormat="1" applyFont="1"/>
    <xf numFmtId="49" fontId="9" fillId="0" borderId="0" xfId="1" applyNumberFormat="1" applyFont="1" applyAlignment="1">
      <alignment horizontal="center"/>
    </xf>
    <xf numFmtId="164" fontId="9" fillId="0" borderId="0" xfId="2" applyFont="1"/>
    <xf numFmtId="0" fontId="9" fillId="0" borderId="0" xfId="1" applyFont="1" applyAlignment="1">
      <alignment horizontal="center"/>
    </xf>
    <xf numFmtId="49" fontId="9" fillId="0" borderId="0" xfId="1" applyNumberFormat="1" applyFont="1" applyAlignment="1">
      <alignment horizontal="center"/>
    </xf>
    <xf numFmtId="49" fontId="9" fillId="0" borderId="0" xfId="1" applyNumberFormat="1" applyFont="1" applyAlignment="1">
      <alignment horizontal="left"/>
    </xf>
    <xf numFmtId="49" fontId="14" fillId="0" borderId="0" xfId="1" applyNumberFormat="1" applyFont="1" applyAlignment="1">
      <alignment horizontal="left"/>
    </xf>
    <xf numFmtId="0" fontId="14" fillId="0" borderId="0" xfId="1" applyFont="1"/>
    <xf numFmtId="165" fontId="14" fillId="0" borderId="0" xfId="2" applyNumberFormat="1" applyFont="1"/>
    <xf numFmtId="167" fontId="3" fillId="3" borderId="0" xfId="1" applyNumberFormat="1" applyFont="1" applyFill="1" applyAlignment="1">
      <alignment horizontal="center"/>
    </xf>
    <xf numFmtId="167" fontId="15" fillId="3" borderId="0" xfId="1" applyNumberFormat="1" applyFont="1" applyFill="1" applyAlignment="1"/>
    <xf numFmtId="0" fontId="12" fillId="3" borderId="0" xfId="1" applyFont="1" applyFill="1"/>
    <xf numFmtId="0" fontId="7" fillId="3" borderId="0" xfId="1" applyFont="1" applyFill="1" applyAlignment="1">
      <alignment horizontal="center"/>
    </xf>
    <xf numFmtId="0" fontId="15" fillId="3" borderId="0" xfId="1" applyFont="1" applyFill="1" applyAlignment="1"/>
    <xf numFmtId="49" fontId="7" fillId="3" borderId="0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3" fillId="3" borderId="0" xfId="1" applyNumberFormat="1" applyFont="1" applyFill="1" applyBorder="1" applyAlignment="1">
      <alignment horizontal="center"/>
    </xf>
    <xf numFmtId="49" fontId="16" fillId="3" borderId="0" xfId="1" applyNumberFormat="1" applyFont="1" applyFill="1" applyBorder="1"/>
    <xf numFmtId="7" fontId="11" fillId="0" borderId="0" xfId="1" applyNumberFormat="1" applyFont="1"/>
    <xf numFmtId="165" fontId="11" fillId="0" borderId="0" xfId="2" applyNumberFormat="1" applyFont="1"/>
    <xf numFmtId="49" fontId="3" fillId="3" borderId="0" xfId="1" applyNumberFormat="1" applyFont="1" applyFill="1"/>
    <xf numFmtId="49" fontId="11" fillId="0" borderId="0" xfId="1" applyNumberFormat="1" applyFont="1"/>
    <xf numFmtId="49" fontId="11" fillId="3" borderId="0" xfId="1" applyNumberFormat="1" applyFont="1" applyFill="1" applyAlignment="1">
      <alignment horizontal="left"/>
    </xf>
    <xf numFmtId="7" fontId="11" fillId="3" borderId="0" xfId="1" applyNumberFormat="1" applyFont="1" applyFill="1"/>
    <xf numFmtId="166" fontId="3" fillId="3" borderId="0" xfId="1" applyNumberFormat="1" applyFont="1" applyFill="1"/>
    <xf numFmtId="166" fontId="11" fillId="3" borderId="0" xfId="2" applyNumberFormat="1" applyFont="1" applyFill="1"/>
    <xf numFmtId="49" fontId="3" fillId="0" borderId="0" xfId="1" applyNumberFormat="1" applyFont="1"/>
    <xf numFmtId="49" fontId="3" fillId="0" borderId="0" xfId="1" applyNumberFormat="1" applyFont="1" applyAlignment="1">
      <alignment horizontal="left"/>
    </xf>
    <xf numFmtId="7" fontId="3" fillId="0" borderId="0" xfId="1" applyNumberFormat="1" applyFont="1"/>
    <xf numFmtId="166" fontId="3" fillId="0" borderId="0" xfId="2" applyNumberFormat="1" applyFont="1"/>
    <xf numFmtId="0" fontId="15" fillId="0" borderId="0" xfId="1" applyFont="1"/>
    <xf numFmtId="166" fontId="11" fillId="0" borderId="0" xfId="2" applyNumberFormat="1" applyFont="1"/>
    <xf numFmtId="166" fontId="11" fillId="0" borderId="2" xfId="1" applyNumberFormat="1" applyFont="1" applyBorder="1"/>
    <xf numFmtId="166" fontId="11" fillId="0" borderId="0" xfId="1" applyNumberFormat="1" applyFont="1" applyBorder="1"/>
    <xf numFmtId="166" fontId="3" fillId="0" borderId="2" xfId="1" applyNumberFormat="1" applyFont="1" applyBorder="1"/>
    <xf numFmtId="166" fontId="3" fillId="0" borderId="0" xfId="1" applyNumberFormat="1" applyFont="1" applyBorder="1"/>
    <xf numFmtId="166" fontId="3" fillId="3" borderId="2" xfId="1" applyNumberFormat="1" applyFont="1" applyFill="1" applyBorder="1"/>
    <xf numFmtId="49" fontId="3" fillId="0" borderId="0" xfId="1" applyNumberFormat="1" applyFont="1" applyBorder="1"/>
    <xf numFmtId="49" fontId="11" fillId="0" borderId="0" xfId="1" applyNumberFormat="1" applyFont="1" applyBorder="1"/>
    <xf numFmtId="166" fontId="15" fillId="0" borderId="0" xfId="1" applyNumberFormat="1" applyFont="1"/>
    <xf numFmtId="49" fontId="3" fillId="3" borderId="0" xfId="1" applyNumberFormat="1" applyFont="1" applyFill="1" applyBorder="1"/>
    <xf numFmtId="166" fontId="3" fillId="3" borderId="3" xfId="1" applyNumberFormat="1" applyFont="1" applyFill="1" applyBorder="1"/>
    <xf numFmtId="168" fontId="11" fillId="0" borderId="0" xfId="2" applyNumberFormat="1" applyFont="1"/>
    <xf numFmtId="166" fontId="11" fillId="0" borderId="0" xfId="1" applyNumberFormat="1" applyFont="1" applyFill="1"/>
    <xf numFmtId="164" fontId="11" fillId="0" borderId="0" xfId="2" applyFont="1"/>
    <xf numFmtId="166" fontId="11" fillId="0" borderId="2" xfId="1" applyNumberFormat="1" applyFont="1" applyFill="1" applyBorder="1"/>
    <xf numFmtId="49" fontId="12" fillId="0" borderId="0" xfId="1" applyNumberFormat="1" applyFont="1"/>
    <xf numFmtId="49" fontId="9" fillId="0" borderId="0" xfId="1" applyNumberFormat="1" applyFont="1" applyAlignment="1"/>
    <xf numFmtId="49" fontId="12" fillId="0" borderId="0" xfId="1" applyNumberFormat="1" applyFont="1" applyAlignment="1">
      <alignment horizontal="left"/>
    </xf>
    <xf numFmtId="7" fontId="12" fillId="0" borderId="0" xfId="1" applyNumberFormat="1" applyFont="1"/>
    <xf numFmtId="165" fontId="12" fillId="0" borderId="0" xfId="2" applyNumberFormat="1" applyFont="1"/>
  </cellXfs>
  <cellStyles count="4">
    <cellStyle name="Moneda 2" xfId="2"/>
    <cellStyle name="Normal" xfId="0" builtinId="0"/>
    <cellStyle name="Normal 2" xfId="1"/>
    <cellStyle name="Nota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130174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33337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7/8.AGOSTO/08-Estados%20Financieros%20Institucionales%20AGOSTO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85"/>
  <sheetViews>
    <sheetView showGridLines="0" tabSelected="1" view="pageBreakPreview" zoomScale="90" zoomScaleNormal="100" zoomScaleSheetLayoutView="90" workbookViewId="0">
      <selection activeCell="A2" sqref="A2:J2"/>
    </sheetView>
  </sheetViews>
  <sheetFormatPr baseColWidth="10" defaultRowHeight="12.75" x14ac:dyDescent="0.2"/>
  <cols>
    <col min="1" max="1" width="2.42578125" style="2" customWidth="1"/>
    <col min="2" max="2" width="58.7109375" style="45" customWidth="1"/>
    <col min="3" max="3" width="18.7109375" style="2" customWidth="1"/>
    <col min="4" max="4" width="19.7109375" style="46" customWidth="1"/>
    <col min="5" max="5" width="5.7109375" style="2" customWidth="1"/>
    <col min="6" max="6" width="3.7109375" style="2" customWidth="1"/>
    <col min="7" max="7" width="46.85546875" style="2" customWidth="1"/>
    <col min="8" max="9" width="18.7109375" style="2" customWidth="1"/>
    <col min="10" max="10" width="23.7109375" style="2" customWidth="1"/>
    <col min="11" max="11" width="11.42578125" style="2"/>
    <col min="12" max="12" width="16.85546875" style="2" bestFit="1" customWidth="1"/>
    <col min="13" max="16384" width="11.42578125" style="2"/>
  </cols>
  <sheetData>
    <row r="1" spans="1:10" ht="1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x14ac:dyDescent="0.2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25">
      <c r="A4" s="3"/>
      <c r="B4" s="4"/>
      <c r="C4" s="3"/>
      <c r="D4" s="5"/>
      <c r="E4" s="3"/>
      <c r="F4" s="3"/>
      <c r="G4" s="3"/>
      <c r="H4" s="3"/>
      <c r="I4" s="3"/>
      <c r="J4" s="3"/>
    </row>
    <row r="5" spans="1:10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0" ht="18" customHeight="1" x14ac:dyDescent="0.25">
      <c r="A6" s="7" t="s">
        <v>3</v>
      </c>
      <c r="B6" s="7"/>
      <c r="C6" s="8"/>
      <c r="D6" s="9"/>
      <c r="E6" s="10"/>
      <c r="F6" s="7" t="s">
        <v>4</v>
      </c>
      <c r="G6" s="7"/>
      <c r="H6" s="11"/>
      <c r="I6" s="3"/>
      <c r="J6" s="3"/>
    </row>
    <row r="7" spans="1:10" s="21" customFormat="1" ht="15" customHeight="1" x14ac:dyDescent="0.25">
      <c r="A7" s="12" t="s">
        <v>5</v>
      </c>
      <c r="B7" s="13"/>
      <c r="C7" s="14"/>
      <c r="D7" s="15">
        <f>SUM(C8:C10)</f>
        <v>42794706.369999997</v>
      </c>
      <c r="E7" s="16"/>
      <c r="F7" s="17" t="s">
        <v>6</v>
      </c>
      <c r="G7" s="13"/>
      <c r="H7" s="18"/>
      <c r="I7" s="19"/>
      <c r="J7" s="20">
        <f>SUM(I8:I9)</f>
        <v>8671040.9299999997</v>
      </c>
    </row>
    <row r="8" spans="1:10" ht="15" customHeight="1" x14ac:dyDescent="0.3">
      <c r="A8" s="22"/>
      <c r="B8" s="23" t="s">
        <v>7</v>
      </c>
      <c r="C8" s="24">
        <v>4700</v>
      </c>
      <c r="D8" s="25"/>
      <c r="E8" s="3"/>
      <c r="F8" s="17"/>
      <c r="G8" s="23" t="s">
        <v>8</v>
      </c>
      <c r="H8" s="26"/>
      <c r="I8" s="24">
        <v>4366319.01</v>
      </c>
      <c r="J8" s="25"/>
    </row>
    <row r="9" spans="1:10" ht="15" customHeight="1" x14ac:dyDescent="0.3">
      <c r="A9" s="22"/>
      <c r="B9" s="23" t="s">
        <v>9</v>
      </c>
      <c r="C9" s="24">
        <v>21030006.369999997</v>
      </c>
      <c r="D9" s="25"/>
      <c r="E9" s="3"/>
      <c r="F9" s="17"/>
      <c r="G9" s="27" t="s">
        <v>10</v>
      </c>
      <c r="H9" s="28"/>
      <c r="I9" s="29">
        <v>4304721.9199999999</v>
      </c>
      <c r="J9" s="25"/>
    </row>
    <row r="10" spans="1:10" s="21" customFormat="1" ht="15" customHeight="1" x14ac:dyDescent="0.3">
      <c r="A10" s="12"/>
      <c r="B10" s="23" t="s">
        <v>11</v>
      </c>
      <c r="C10" s="30">
        <v>21760000</v>
      </c>
      <c r="D10" s="31"/>
      <c r="E10" s="16"/>
      <c r="F10" s="32"/>
      <c r="G10" s="33"/>
      <c r="H10" s="28"/>
      <c r="I10" s="34"/>
      <c r="J10" s="25"/>
    </row>
    <row r="11" spans="1:10" s="21" customFormat="1" ht="15" customHeight="1" x14ac:dyDescent="0.25">
      <c r="A11" s="35"/>
      <c r="B11" s="4"/>
      <c r="C11" s="14"/>
      <c r="D11" s="31"/>
      <c r="E11" s="16"/>
      <c r="F11" s="17" t="s">
        <v>12</v>
      </c>
      <c r="G11" s="36"/>
      <c r="H11" s="37"/>
      <c r="I11" s="38"/>
      <c r="J11" s="20">
        <f>SUM(I12)</f>
        <v>214349011.43000001</v>
      </c>
    </row>
    <row r="12" spans="1:10" s="21" customFormat="1" ht="15" customHeight="1" x14ac:dyDescent="0.3">
      <c r="A12" s="39" t="s">
        <v>13</v>
      </c>
      <c r="B12" s="13"/>
      <c r="C12" s="14"/>
      <c r="D12" s="20">
        <f>SUM(C13:C15)</f>
        <v>13660062.18</v>
      </c>
      <c r="E12" s="16"/>
      <c r="F12" s="17"/>
      <c r="G12" s="27" t="s">
        <v>14</v>
      </c>
      <c r="H12" s="28"/>
      <c r="I12" s="29">
        <v>214349011.43000001</v>
      </c>
      <c r="J12" s="25"/>
    </row>
    <row r="13" spans="1:10" s="21" customFormat="1" ht="15" customHeight="1" x14ac:dyDescent="0.3">
      <c r="A13" s="39"/>
      <c r="B13" s="23" t="s">
        <v>15</v>
      </c>
      <c r="C13" s="24">
        <v>3868043.2500000005</v>
      </c>
      <c r="D13" s="31"/>
      <c r="E13" s="16"/>
      <c r="F13" s="17"/>
      <c r="G13" s="27"/>
      <c r="H13" s="28"/>
      <c r="I13" s="34"/>
      <c r="J13" s="25"/>
    </row>
    <row r="14" spans="1:10" s="21" customFormat="1" ht="15" customHeight="1" x14ac:dyDescent="0.3">
      <c r="A14" s="39"/>
      <c r="B14" s="23" t="s">
        <v>16</v>
      </c>
      <c r="C14" s="24">
        <v>-645782.67999999993</v>
      </c>
      <c r="D14" s="31"/>
      <c r="E14" s="16"/>
      <c r="F14" s="17" t="s">
        <v>17</v>
      </c>
      <c r="G14" s="36"/>
      <c r="H14" s="37"/>
      <c r="I14" s="38"/>
      <c r="J14" s="20">
        <f>SUM(I15+I16)</f>
        <v>42505822.089999996</v>
      </c>
    </row>
    <row r="15" spans="1:10" s="21" customFormat="1" ht="15" customHeight="1" x14ac:dyDescent="0.3">
      <c r="A15" s="39"/>
      <c r="B15" s="23" t="s">
        <v>18</v>
      </c>
      <c r="C15" s="30">
        <v>10437801.609999999</v>
      </c>
      <c r="D15" s="31"/>
      <c r="E15" s="16"/>
      <c r="F15" s="17"/>
      <c r="G15" s="27" t="s">
        <v>19</v>
      </c>
      <c r="H15" s="28"/>
      <c r="I15" s="40">
        <v>32762210.969999999</v>
      </c>
      <c r="J15" s="31"/>
    </row>
    <row r="16" spans="1:10" ht="15" customHeight="1" x14ac:dyDescent="0.3">
      <c r="A16" s="41"/>
      <c r="B16" s="4"/>
      <c r="C16" s="14"/>
      <c r="D16" s="31"/>
      <c r="E16" s="3"/>
      <c r="F16" s="17"/>
      <c r="G16" s="27" t="s">
        <v>20</v>
      </c>
      <c r="H16" s="28"/>
      <c r="I16" s="29">
        <v>9743611.1199999992</v>
      </c>
      <c r="J16" s="31"/>
    </row>
    <row r="17" spans="1:10" ht="15" customHeight="1" x14ac:dyDescent="0.3">
      <c r="A17" s="39" t="s">
        <v>21</v>
      </c>
      <c r="B17" s="13"/>
      <c r="C17" s="14"/>
      <c r="D17" s="20">
        <f>SUM(C18:C20)</f>
        <v>342446.94999999553</v>
      </c>
      <c r="E17" s="3"/>
      <c r="F17" s="17" t="s">
        <v>22</v>
      </c>
      <c r="G17" s="27"/>
      <c r="H17" s="28"/>
      <c r="I17" s="34"/>
      <c r="J17" s="31"/>
    </row>
    <row r="18" spans="1:10" ht="15" customHeight="1" x14ac:dyDescent="0.3">
      <c r="A18" s="42"/>
      <c r="B18" s="23" t="s">
        <v>23</v>
      </c>
      <c r="C18" s="24">
        <v>82982.559999999998</v>
      </c>
      <c r="D18" s="25"/>
      <c r="E18" s="3"/>
      <c r="F18" s="43" t="s">
        <v>24</v>
      </c>
      <c r="G18" s="36"/>
      <c r="H18" s="37"/>
      <c r="I18" s="38"/>
      <c r="J18" s="20">
        <f>I19</f>
        <v>215212058.55000001</v>
      </c>
    </row>
    <row r="19" spans="1:10" ht="15" customHeight="1" x14ac:dyDescent="0.3">
      <c r="A19" s="42"/>
      <c r="B19" s="23" t="s">
        <v>25</v>
      </c>
      <c r="C19" s="24">
        <v>44713429.699999996</v>
      </c>
      <c r="D19" s="25"/>
      <c r="E19" s="3"/>
      <c r="F19" s="17"/>
      <c r="G19" s="27"/>
      <c r="H19" s="28"/>
      <c r="I19" s="29">
        <f>SUM(H20:H21)</f>
        <v>215212058.55000001</v>
      </c>
      <c r="J19" s="31"/>
    </row>
    <row r="20" spans="1:10" ht="15" customHeight="1" x14ac:dyDescent="0.3">
      <c r="A20" s="42"/>
      <c r="B20" s="23" t="s">
        <v>26</v>
      </c>
      <c r="C20" s="30">
        <v>-44453965.310000002</v>
      </c>
      <c r="D20" s="25"/>
      <c r="E20" s="3"/>
      <c r="F20" s="17"/>
      <c r="G20" s="27" t="s">
        <v>27</v>
      </c>
      <c r="H20" s="44">
        <v>214566791.58000001</v>
      </c>
      <c r="I20" s="34"/>
      <c r="J20" s="31"/>
    </row>
    <row r="21" spans="1:10" ht="15" customHeight="1" x14ac:dyDescent="0.3">
      <c r="A21" s="42"/>
      <c r="D21" s="25"/>
      <c r="E21" s="3"/>
      <c r="F21" s="32"/>
      <c r="G21" s="27" t="s">
        <v>28</v>
      </c>
      <c r="H21" s="29">
        <v>645266.97</v>
      </c>
      <c r="I21" s="34"/>
      <c r="J21" s="31"/>
    </row>
    <row r="22" spans="1:10" s="21" customFormat="1" ht="15" customHeight="1" x14ac:dyDescent="0.25">
      <c r="A22" s="39" t="s">
        <v>29</v>
      </c>
      <c r="B22" s="4"/>
      <c r="C22" s="14"/>
      <c r="D22" s="20">
        <f>SUM(C23:C32)</f>
        <v>821778153.2299999</v>
      </c>
      <c r="E22" s="16"/>
      <c r="F22" s="17" t="s">
        <v>30</v>
      </c>
      <c r="G22" s="33"/>
      <c r="H22" s="28"/>
      <c r="I22" s="34"/>
      <c r="J22" s="31"/>
    </row>
    <row r="23" spans="1:10" ht="15" customHeight="1" x14ac:dyDescent="0.3">
      <c r="B23" s="23" t="s">
        <v>31</v>
      </c>
      <c r="C23" s="24">
        <v>897772643.09000003</v>
      </c>
      <c r="E23" s="3"/>
      <c r="F23" s="17"/>
      <c r="G23" s="36"/>
      <c r="H23" s="37"/>
      <c r="I23" s="38"/>
      <c r="J23" s="20">
        <f>SUM(I24:I25)</f>
        <v>4569572.03</v>
      </c>
    </row>
    <row r="24" spans="1:10" s="46" customFormat="1" ht="15" customHeight="1" x14ac:dyDescent="0.3">
      <c r="A24" s="42"/>
      <c r="B24" s="23" t="s">
        <v>32</v>
      </c>
      <c r="C24" s="24">
        <v>50556789.530000001</v>
      </c>
      <c r="D24" s="25"/>
      <c r="E24" s="3"/>
      <c r="F24" s="17"/>
      <c r="G24" s="27" t="s">
        <v>33</v>
      </c>
      <c r="H24" s="28"/>
      <c r="I24" s="44">
        <v>287471.08</v>
      </c>
      <c r="J24" s="31"/>
    </row>
    <row r="25" spans="1:10" s="46" customFormat="1" ht="15" customHeight="1" x14ac:dyDescent="0.3">
      <c r="A25" s="42"/>
      <c r="B25" s="23" t="s">
        <v>34</v>
      </c>
      <c r="C25" s="24">
        <v>3366206.85</v>
      </c>
      <c r="D25" s="25"/>
      <c r="E25" s="3"/>
      <c r="F25" s="17"/>
      <c r="G25" s="27" t="s">
        <v>35</v>
      </c>
      <c r="H25" s="28"/>
      <c r="I25" s="29">
        <v>4282100.95</v>
      </c>
      <c r="J25" s="31"/>
    </row>
    <row r="26" spans="1:10" s="46" customFormat="1" ht="15" customHeight="1" x14ac:dyDescent="0.3">
      <c r="A26" s="42"/>
      <c r="B26" s="23" t="s">
        <v>36</v>
      </c>
      <c r="C26" s="24">
        <v>-16444774.33</v>
      </c>
      <c r="D26" s="25"/>
      <c r="E26" s="3"/>
      <c r="F26" s="32"/>
      <c r="G26" s="27"/>
      <c r="H26" s="28"/>
      <c r="I26" s="44"/>
      <c r="J26" s="31"/>
    </row>
    <row r="27" spans="1:10" s="46" customFormat="1" ht="15" customHeight="1" x14ac:dyDescent="0.3">
      <c r="A27" s="42"/>
      <c r="B27" s="23" t="s">
        <v>37</v>
      </c>
      <c r="C27" s="24">
        <v>-57915111.229999997</v>
      </c>
      <c r="D27" s="25"/>
      <c r="E27" s="3"/>
      <c r="F27" s="17" t="s">
        <v>38</v>
      </c>
      <c r="G27" s="33"/>
      <c r="H27" s="28"/>
      <c r="I27" s="34"/>
      <c r="J27" s="31"/>
    </row>
    <row r="28" spans="1:10" ht="15" customHeight="1" x14ac:dyDescent="0.3">
      <c r="A28" s="42"/>
      <c r="B28" s="27" t="s">
        <v>39</v>
      </c>
      <c r="C28" s="24">
        <v>-55876105.899999999</v>
      </c>
      <c r="D28" s="25"/>
      <c r="E28" s="3"/>
      <c r="F28" s="17"/>
      <c r="G28" s="27"/>
      <c r="H28" s="28"/>
      <c r="I28" s="34"/>
      <c r="J28" s="47">
        <f>SUM(I29:I29)</f>
        <v>1850597.68</v>
      </c>
    </row>
    <row r="29" spans="1:10" ht="15" customHeight="1" x14ac:dyDescent="0.3">
      <c r="A29" s="42"/>
      <c r="B29" s="23" t="s">
        <v>40</v>
      </c>
      <c r="C29" s="24">
        <v>-163204.84</v>
      </c>
      <c r="D29" s="25"/>
      <c r="E29" s="3"/>
      <c r="F29" s="32"/>
      <c r="G29" s="27" t="s">
        <v>41</v>
      </c>
      <c r="H29" s="28"/>
      <c r="I29" s="29">
        <v>1850597.68</v>
      </c>
      <c r="J29" s="31"/>
    </row>
    <row r="30" spans="1:10" ht="15" customHeight="1" x14ac:dyDescent="0.3">
      <c r="A30" s="42"/>
      <c r="B30" s="23" t="s">
        <v>42</v>
      </c>
      <c r="C30" s="24">
        <v>481710.06</v>
      </c>
      <c r="D30" s="25"/>
      <c r="E30" s="3"/>
      <c r="F30" s="32"/>
      <c r="G30" s="33"/>
      <c r="H30" s="28"/>
      <c r="I30" s="48"/>
      <c r="J30" s="31"/>
    </row>
    <row r="31" spans="1:10" ht="15" customHeight="1" x14ac:dyDescent="0.3">
      <c r="A31" s="42"/>
      <c r="B31" s="23" t="s">
        <v>43</v>
      </c>
      <c r="C31" s="24">
        <v>4879.6000000000004</v>
      </c>
      <c r="D31" s="25"/>
      <c r="E31" s="3"/>
      <c r="F31" s="32"/>
      <c r="G31" s="33"/>
      <c r="H31" s="28"/>
      <c r="I31" s="48"/>
      <c r="J31" s="31"/>
    </row>
    <row r="32" spans="1:10" ht="15" customHeight="1" thickBot="1" x14ac:dyDescent="0.35">
      <c r="A32" s="42"/>
      <c r="B32" s="23" t="s">
        <v>44</v>
      </c>
      <c r="C32" s="30">
        <v>-4879.6000000000004</v>
      </c>
      <c r="D32" s="25"/>
      <c r="E32" s="3"/>
      <c r="F32" s="32"/>
      <c r="G32" s="36" t="s">
        <v>45</v>
      </c>
      <c r="H32" s="28"/>
      <c r="I32" s="48"/>
      <c r="J32" s="49">
        <f>SUM(J7:J31)</f>
        <v>487158102.70999998</v>
      </c>
    </row>
    <row r="33" spans="1:10" s="21" customFormat="1" ht="15" customHeight="1" thickTop="1" x14ac:dyDescent="0.3">
      <c r="A33" s="42"/>
      <c r="D33" s="25"/>
      <c r="E33" s="16"/>
      <c r="F33" s="50" t="s">
        <v>46</v>
      </c>
      <c r="G33" s="51"/>
      <c r="H33" s="28"/>
      <c r="I33" s="48"/>
      <c r="J33" s="52"/>
    </row>
    <row r="34" spans="1:10" ht="15" customHeight="1" x14ac:dyDescent="0.3">
      <c r="A34" s="39" t="s">
        <v>47</v>
      </c>
      <c r="B34" s="4"/>
      <c r="C34" s="14"/>
      <c r="D34" s="20">
        <f>SUM(C35:C39)</f>
        <v>15728233.479999999</v>
      </c>
      <c r="E34" s="3"/>
      <c r="F34" s="53" t="s">
        <v>48</v>
      </c>
      <c r="G34" s="27"/>
      <c r="H34" s="28"/>
      <c r="I34" s="34"/>
      <c r="J34" s="31"/>
    </row>
    <row r="35" spans="1:10" ht="15" customHeight="1" x14ac:dyDescent="0.3">
      <c r="B35" s="23" t="s">
        <v>49</v>
      </c>
      <c r="C35" s="24">
        <v>14111817.210000001</v>
      </c>
      <c r="E35" s="3"/>
      <c r="F35" s="54"/>
      <c r="G35" s="27"/>
      <c r="H35" s="28"/>
      <c r="I35" s="38"/>
      <c r="J35" s="20">
        <f>SUM(I36:I39)</f>
        <v>38126239.630000003</v>
      </c>
    </row>
    <row r="36" spans="1:10" ht="15" customHeight="1" x14ac:dyDescent="0.3">
      <c r="A36" s="42"/>
      <c r="B36" s="23" t="s">
        <v>50</v>
      </c>
      <c r="C36" s="24">
        <v>-4828794.96</v>
      </c>
      <c r="D36" s="25"/>
      <c r="E36" s="3"/>
      <c r="F36" s="54"/>
      <c r="G36" s="55" t="s">
        <v>51</v>
      </c>
      <c r="H36" s="48"/>
      <c r="I36" s="40">
        <v>6635428.5700000003</v>
      </c>
      <c r="J36" s="31"/>
    </row>
    <row r="37" spans="1:10" ht="15" customHeight="1" x14ac:dyDescent="0.3">
      <c r="A37" s="42"/>
      <c r="B37" s="23" t="s">
        <v>52</v>
      </c>
      <c r="C37" s="24">
        <v>5854216.8600000003</v>
      </c>
      <c r="D37" s="25"/>
      <c r="E37" s="3"/>
      <c r="F37" s="54"/>
      <c r="G37" s="55" t="s">
        <v>53</v>
      </c>
      <c r="H37" s="51"/>
      <c r="I37" s="44">
        <v>192675.59</v>
      </c>
      <c r="J37" s="31"/>
    </row>
    <row r="38" spans="1:10" ht="15" customHeight="1" x14ac:dyDescent="0.3">
      <c r="A38" s="42"/>
      <c r="B38" s="23" t="s">
        <v>54</v>
      </c>
      <c r="C38" s="24">
        <v>1618876.29</v>
      </c>
      <c r="D38" s="25"/>
      <c r="E38" s="3"/>
      <c r="F38" s="54"/>
      <c r="G38" s="56" t="s">
        <v>55</v>
      </c>
      <c r="H38" s="51"/>
      <c r="I38" s="44">
        <v>22543998.600000001</v>
      </c>
      <c r="J38" s="31"/>
    </row>
    <row r="39" spans="1:10" s="21" customFormat="1" ht="15" customHeight="1" x14ac:dyDescent="0.3">
      <c r="A39" s="42"/>
      <c r="B39" s="23" t="s">
        <v>56</v>
      </c>
      <c r="C39" s="30">
        <v>-1027881.92</v>
      </c>
      <c r="D39" s="25"/>
      <c r="E39" s="16"/>
      <c r="F39" s="16"/>
      <c r="G39" s="42" t="s">
        <v>57</v>
      </c>
      <c r="H39" s="57"/>
      <c r="I39" s="30">
        <v>8754136.8699999992</v>
      </c>
      <c r="J39" s="31"/>
    </row>
    <row r="40" spans="1:10" ht="15" customHeight="1" x14ac:dyDescent="0.3">
      <c r="A40" s="42"/>
      <c r="D40" s="25"/>
      <c r="E40" s="3"/>
      <c r="F40" s="17" t="s">
        <v>58</v>
      </c>
      <c r="G40" s="58"/>
      <c r="H40" s="59"/>
      <c r="I40" s="19"/>
      <c r="J40" s="31"/>
    </row>
    <row r="41" spans="1:10" ht="15" customHeight="1" x14ac:dyDescent="0.25">
      <c r="A41" s="39" t="s">
        <v>59</v>
      </c>
      <c r="B41" s="4"/>
      <c r="C41" s="14"/>
      <c r="D41" s="47">
        <f>SUM(C42:C51)</f>
        <v>2600028.5299999998</v>
      </c>
      <c r="E41" s="3"/>
      <c r="F41" s="39"/>
      <c r="G41" s="13"/>
      <c r="H41" s="18"/>
      <c r="I41" s="19"/>
      <c r="J41" s="60">
        <f>SUM(I42:I43)</f>
        <v>371619288.39999998</v>
      </c>
    </row>
    <row r="42" spans="1:10" ht="15" customHeight="1" x14ac:dyDescent="0.3">
      <c r="B42" s="23" t="s">
        <v>60</v>
      </c>
      <c r="C42" s="24">
        <v>2675.2</v>
      </c>
      <c r="E42" s="3"/>
      <c r="F42" s="39"/>
      <c r="G42" s="23" t="s">
        <v>61</v>
      </c>
      <c r="H42" s="18"/>
      <c r="I42" s="61">
        <v>359745380.02999997</v>
      </c>
      <c r="J42" s="16"/>
    </row>
    <row r="43" spans="1:10" ht="15" customHeight="1" x14ac:dyDescent="0.3">
      <c r="A43" s="42"/>
      <c r="B43" s="23" t="s">
        <v>62</v>
      </c>
      <c r="C43" s="24">
        <v>-2675.2</v>
      </c>
      <c r="D43" s="25"/>
      <c r="E43" s="3"/>
      <c r="F43" s="41"/>
      <c r="G43" s="23" t="s">
        <v>63</v>
      </c>
      <c r="H43" s="18"/>
      <c r="I43" s="30">
        <v>11873908.369999999</v>
      </c>
      <c r="J43" s="3"/>
    </row>
    <row r="44" spans="1:10" ht="15" hidden="1" customHeight="1" x14ac:dyDescent="0.3">
      <c r="A44" s="42"/>
      <c r="B44" s="23"/>
      <c r="C44" s="24"/>
      <c r="D44" s="25"/>
      <c r="E44" s="3"/>
      <c r="F44" s="41"/>
      <c r="G44" s="4"/>
      <c r="H44" s="18"/>
      <c r="I44" s="19"/>
      <c r="J44" s="3"/>
    </row>
    <row r="45" spans="1:10" ht="15" hidden="1" customHeight="1" thickTop="1" x14ac:dyDescent="0.3">
      <c r="A45" s="42"/>
      <c r="B45" s="23" t="s">
        <v>64</v>
      </c>
      <c r="C45" s="24">
        <v>0</v>
      </c>
      <c r="D45" s="25"/>
      <c r="E45" s="3"/>
      <c r="F45" s="3"/>
      <c r="G45" s="13"/>
      <c r="H45" s="18"/>
      <c r="I45" s="19"/>
      <c r="J45" s="62"/>
    </row>
    <row r="46" spans="1:10" ht="15" hidden="1" customHeight="1" x14ac:dyDescent="0.3">
      <c r="A46" s="42"/>
      <c r="B46" s="23" t="s">
        <v>65</v>
      </c>
      <c r="C46" s="24">
        <v>0</v>
      </c>
      <c r="D46" s="25"/>
      <c r="E46" s="3"/>
      <c r="F46" s="16"/>
      <c r="G46" s="13"/>
      <c r="H46" s="18"/>
      <c r="I46" s="19"/>
      <c r="J46" s="63"/>
    </row>
    <row r="47" spans="1:10" ht="15" customHeight="1" x14ac:dyDescent="0.3">
      <c r="A47" s="42"/>
      <c r="B47" s="64" t="s">
        <v>66</v>
      </c>
      <c r="C47" s="65">
        <v>1231157.6200000001</v>
      </c>
      <c r="D47" s="25"/>
      <c r="E47" s="3"/>
      <c r="F47" s="3"/>
      <c r="G47" s="3"/>
      <c r="H47" s="14"/>
      <c r="I47" s="14"/>
      <c r="J47" s="59"/>
    </row>
    <row r="48" spans="1:10" ht="15" customHeight="1" thickBot="1" x14ac:dyDescent="0.35">
      <c r="A48" s="42"/>
      <c r="B48" s="23" t="s">
        <v>67</v>
      </c>
      <c r="C48" s="65">
        <v>2038938.21</v>
      </c>
      <c r="D48" s="25"/>
      <c r="E48" s="3"/>
      <c r="F48" s="16"/>
      <c r="G48" s="13" t="s">
        <v>68</v>
      </c>
      <c r="H48" s="19"/>
      <c r="I48" s="19"/>
      <c r="J48" s="66">
        <f>SUM(+J35+J41)</f>
        <v>409745528.02999997</v>
      </c>
    </row>
    <row r="49" spans="1:12" ht="15" customHeight="1" thickTop="1" x14ac:dyDescent="0.3">
      <c r="A49" s="42"/>
      <c r="B49" s="23" t="s">
        <v>69</v>
      </c>
      <c r="C49" s="65">
        <v>-679771.54</v>
      </c>
      <c r="D49" s="25"/>
      <c r="E49" s="3"/>
      <c r="F49" s="3"/>
      <c r="G49" s="3"/>
      <c r="H49" s="14"/>
      <c r="I49" s="14"/>
      <c r="J49" s="14"/>
    </row>
    <row r="50" spans="1:12" ht="15" customHeight="1" x14ac:dyDescent="0.3">
      <c r="A50" s="42"/>
      <c r="B50" s="23" t="s">
        <v>70</v>
      </c>
      <c r="C50" s="61">
        <v>63050.96</v>
      </c>
      <c r="D50" s="25"/>
      <c r="E50" s="3"/>
      <c r="F50" s="3"/>
      <c r="G50" s="16"/>
      <c r="H50" s="19"/>
      <c r="I50" s="19"/>
      <c r="J50" s="19"/>
    </row>
    <row r="51" spans="1:12" ht="32.25" customHeight="1" x14ac:dyDescent="0.3">
      <c r="A51" s="42"/>
      <c r="B51" s="67" t="s">
        <v>71</v>
      </c>
      <c r="C51" s="30">
        <v>-53346.720000000001</v>
      </c>
      <c r="D51" s="25"/>
      <c r="E51" s="3"/>
      <c r="F51" s="3"/>
      <c r="G51" s="16"/>
      <c r="H51" s="19"/>
      <c r="I51" s="19"/>
      <c r="J51" s="19"/>
    </row>
    <row r="52" spans="1:12" ht="19.5" customHeight="1" x14ac:dyDescent="0.3">
      <c r="A52" s="42"/>
      <c r="D52" s="25"/>
      <c r="E52" s="3"/>
      <c r="F52" s="16"/>
      <c r="G52" s="16"/>
      <c r="H52" s="19"/>
      <c r="I52" s="19"/>
      <c r="J52" s="19"/>
    </row>
    <row r="53" spans="1:12" ht="13.5" x14ac:dyDescent="0.25">
      <c r="A53" s="68"/>
      <c r="B53" s="4"/>
      <c r="C53" s="14"/>
      <c r="D53" s="25"/>
      <c r="E53" s="3"/>
      <c r="F53" s="16"/>
      <c r="G53" s="3"/>
      <c r="H53" s="14"/>
      <c r="I53" s="14"/>
      <c r="J53" s="14"/>
    </row>
    <row r="54" spans="1:12" s="76" customFormat="1" ht="18" thickBot="1" x14ac:dyDescent="0.35">
      <c r="A54" s="69" t="s">
        <v>72</v>
      </c>
      <c r="B54" s="70"/>
      <c r="C54" s="71"/>
      <c r="D54" s="72">
        <f>SUM(D7:D49)</f>
        <v>896903630.73999989</v>
      </c>
      <c r="E54" s="73"/>
      <c r="F54" s="73"/>
      <c r="G54" s="74" t="s">
        <v>73</v>
      </c>
      <c r="H54" s="19"/>
      <c r="I54" s="19"/>
      <c r="J54" s="75">
        <f>J32+J48</f>
        <v>896903630.74000001</v>
      </c>
      <c r="L54" s="77"/>
    </row>
    <row r="55" spans="1:12" ht="18" thickTop="1" x14ac:dyDescent="0.3">
      <c r="A55" s="78"/>
      <c r="B55" s="4"/>
      <c r="C55" s="14"/>
      <c r="D55" s="52"/>
      <c r="E55" s="3"/>
      <c r="F55" s="16"/>
      <c r="H55" s="79"/>
      <c r="I55" s="71"/>
    </row>
    <row r="56" spans="1:12" ht="13.5" x14ac:dyDescent="0.25">
      <c r="A56" s="78"/>
      <c r="B56" s="4"/>
      <c r="C56" s="14"/>
      <c r="D56" s="25"/>
      <c r="E56" s="3"/>
      <c r="F56" s="16"/>
      <c r="G56" s="3"/>
      <c r="H56" s="3"/>
      <c r="I56" s="3"/>
      <c r="J56" s="3"/>
    </row>
    <row r="57" spans="1:12" s="76" customFormat="1" ht="18" customHeight="1" thickBot="1" x14ac:dyDescent="0.35">
      <c r="A57" s="80" t="s">
        <v>74</v>
      </c>
      <c r="B57" s="70"/>
      <c r="C57" s="71"/>
      <c r="D57" s="81">
        <v>245775248.58000001</v>
      </c>
      <c r="E57" s="73"/>
      <c r="F57" s="73"/>
      <c r="G57" s="82" t="s">
        <v>75</v>
      </c>
      <c r="H57" s="14"/>
      <c r="I57" s="14"/>
      <c r="J57" s="83">
        <f>D57</f>
        <v>245775248.58000001</v>
      </c>
    </row>
    <row r="58" spans="1:12" ht="15.75" thickTop="1" x14ac:dyDescent="0.2">
      <c r="A58" s="84"/>
      <c r="C58" s="85"/>
      <c r="D58" s="86"/>
      <c r="F58" s="21"/>
      <c r="H58" s="79"/>
      <c r="I58" s="79"/>
    </row>
    <row r="59" spans="1:12" x14ac:dyDescent="0.2">
      <c r="A59" s="84"/>
      <c r="C59" s="87"/>
      <c r="D59" s="88"/>
      <c r="F59" s="21"/>
      <c r="G59" s="21"/>
      <c r="H59" s="21"/>
      <c r="I59" s="21"/>
      <c r="J59" s="21"/>
    </row>
    <row r="60" spans="1:12" x14ac:dyDescent="0.2">
      <c r="A60" s="84"/>
      <c r="C60" s="87"/>
      <c r="D60" s="88"/>
      <c r="F60" s="21"/>
      <c r="G60" s="21"/>
      <c r="H60" s="89"/>
      <c r="I60" s="21"/>
      <c r="J60" s="21"/>
    </row>
    <row r="61" spans="1:12" x14ac:dyDescent="0.2">
      <c r="A61" s="84"/>
      <c r="C61" s="87"/>
      <c r="D61" s="88"/>
      <c r="F61" s="21"/>
      <c r="G61" s="21"/>
      <c r="H61" s="89"/>
      <c r="I61" s="21"/>
      <c r="J61" s="21"/>
    </row>
    <row r="62" spans="1:12" x14ac:dyDescent="0.2">
      <c r="A62" s="84"/>
      <c r="C62" s="87"/>
      <c r="D62" s="88"/>
      <c r="F62" s="21"/>
      <c r="G62" s="21"/>
      <c r="H62" s="89"/>
      <c r="I62" s="21"/>
      <c r="J62" s="21"/>
    </row>
    <row r="63" spans="1:12" x14ac:dyDescent="0.2">
      <c r="A63" s="84"/>
      <c r="C63" s="87"/>
      <c r="D63" s="88"/>
      <c r="G63" s="21"/>
      <c r="H63" s="89"/>
      <c r="I63" s="21"/>
      <c r="J63" s="21"/>
    </row>
    <row r="64" spans="1:12" s="21" customFormat="1" x14ac:dyDescent="0.2">
      <c r="A64" s="84"/>
      <c r="B64" s="45"/>
      <c r="C64" s="90"/>
      <c r="D64" s="88"/>
      <c r="H64" s="91"/>
      <c r="I64" s="89"/>
    </row>
    <row r="65" spans="1:10" x14ac:dyDescent="0.2">
      <c r="A65" s="84"/>
      <c r="D65" s="2"/>
      <c r="E65" s="88"/>
      <c r="F65" s="21"/>
      <c r="G65" s="92"/>
    </row>
    <row r="66" spans="1:10" s="21" customFormat="1" x14ac:dyDescent="0.2">
      <c r="A66" s="84"/>
      <c r="B66" s="45"/>
      <c r="C66" s="93" t="s">
        <v>76</v>
      </c>
      <c r="D66" s="93"/>
      <c r="E66" s="88"/>
      <c r="G66" s="2"/>
      <c r="H66" s="2"/>
      <c r="I66" s="2"/>
      <c r="J66" s="2"/>
    </row>
    <row r="67" spans="1:10" x14ac:dyDescent="0.2">
      <c r="A67" s="84"/>
      <c r="B67" s="94"/>
      <c r="C67" s="93" t="s">
        <v>77</v>
      </c>
      <c r="D67" s="93"/>
      <c r="F67" s="21"/>
      <c r="G67" s="21"/>
      <c r="H67" s="92" t="s">
        <v>78</v>
      </c>
      <c r="I67" s="92"/>
      <c r="J67" s="21"/>
    </row>
    <row r="68" spans="1:10" x14ac:dyDescent="0.2">
      <c r="F68" s="21"/>
      <c r="H68" s="92" t="s">
        <v>79</v>
      </c>
      <c r="I68" s="21"/>
      <c r="J68" s="21"/>
    </row>
    <row r="69" spans="1:10" s="21" customFormat="1" x14ac:dyDescent="0.2">
      <c r="C69" s="2"/>
      <c r="F69" s="2"/>
      <c r="G69" s="2"/>
    </row>
    <row r="70" spans="1:10" s="21" customFormat="1" x14ac:dyDescent="0.2">
      <c r="A70" s="2"/>
      <c r="B70" s="45"/>
      <c r="C70" s="2"/>
      <c r="D70" s="46"/>
      <c r="G70" s="2"/>
      <c r="H70" s="2"/>
      <c r="I70" s="2"/>
      <c r="J70" s="2"/>
    </row>
    <row r="71" spans="1:10" x14ac:dyDescent="0.2">
      <c r="B71" s="95"/>
      <c r="C71" s="96"/>
      <c r="D71" s="97"/>
      <c r="G71" s="21"/>
    </row>
    <row r="72" spans="1:10" x14ac:dyDescent="0.2">
      <c r="B72" s="95"/>
      <c r="C72" s="96"/>
      <c r="D72" s="97"/>
      <c r="F72" s="21"/>
      <c r="H72" s="21"/>
      <c r="I72" s="21"/>
      <c r="J72" s="21"/>
    </row>
    <row r="73" spans="1:10" x14ac:dyDescent="0.2">
      <c r="B73" s="95"/>
      <c r="C73" s="96"/>
      <c r="D73" s="97"/>
      <c r="F73" s="21"/>
    </row>
    <row r="74" spans="1:10" x14ac:dyDescent="0.2">
      <c r="B74" s="95"/>
      <c r="C74" s="96"/>
      <c r="D74" s="97"/>
    </row>
    <row r="75" spans="1:10" x14ac:dyDescent="0.2">
      <c r="B75" s="95"/>
      <c r="C75" s="96"/>
      <c r="D75" s="97"/>
    </row>
    <row r="76" spans="1:10" x14ac:dyDescent="0.2">
      <c r="B76" s="95"/>
      <c r="C76" s="96"/>
      <c r="D76" s="97"/>
      <c r="F76" s="21"/>
    </row>
    <row r="77" spans="1:10" x14ac:dyDescent="0.2">
      <c r="B77" s="95"/>
      <c r="C77" s="96"/>
      <c r="D77" s="97"/>
    </row>
    <row r="78" spans="1:10" x14ac:dyDescent="0.2">
      <c r="B78" s="95"/>
      <c r="C78" s="96"/>
      <c r="D78" s="97"/>
    </row>
    <row r="79" spans="1:10" x14ac:dyDescent="0.2">
      <c r="B79" s="95"/>
      <c r="C79" s="96"/>
      <c r="D79" s="97"/>
    </row>
    <row r="80" spans="1:10" x14ac:dyDescent="0.2">
      <c r="B80" s="95"/>
      <c r="C80" s="96"/>
      <c r="D80" s="97"/>
    </row>
    <row r="81" spans="2:4" x14ac:dyDescent="0.2">
      <c r="B81" s="95"/>
      <c r="C81" s="96"/>
      <c r="D81" s="97"/>
    </row>
    <row r="82" spans="2:4" x14ac:dyDescent="0.2">
      <c r="B82" s="95"/>
      <c r="C82" s="96"/>
      <c r="D82" s="97"/>
    </row>
    <row r="83" spans="2:4" x14ac:dyDescent="0.2">
      <c r="B83" s="95"/>
      <c r="C83" s="96"/>
      <c r="D83" s="97"/>
    </row>
    <row r="84" spans="2:4" x14ac:dyDescent="0.2">
      <c r="B84" s="95"/>
      <c r="C84" s="96"/>
      <c r="D84" s="97"/>
    </row>
    <row r="85" spans="2:4" x14ac:dyDescent="0.2">
      <c r="B85" s="95"/>
      <c r="C85" s="96"/>
      <c r="D85" s="97"/>
    </row>
  </sheetData>
  <mergeCells count="7">
    <mergeCell ref="C67:D67"/>
    <mergeCell ref="A1:J1"/>
    <mergeCell ref="A2:J2"/>
    <mergeCell ref="A3:J3"/>
    <mergeCell ref="A6:B6"/>
    <mergeCell ref="F6:G6"/>
    <mergeCell ref="C66:D66"/>
  </mergeCells>
  <printOptions horizontalCentered="1"/>
  <pageMargins left="0.39370078740157483" right="0" top="0" bottom="0" header="0" footer="0"/>
  <pageSetup scale="60" orientation="landscape" r:id="rId1"/>
  <headerFooter>
    <oddFooter xml:space="preserve">&amp;LFecha: &amp;D
Hora:     &amp;T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65"/>
  <sheetViews>
    <sheetView showGridLines="0" view="pageBreakPreview" zoomScaleNormal="100" zoomScaleSheetLayoutView="100" workbookViewId="0">
      <selection activeCell="A3" sqref="A3:G3"/>
    </sheetView>
  </sheetViews>
  <sheetFormatPr baseColWidth="10" defaultColWidth="21.85546875" defaultRowHeight="15.75" x14ac:dyDescent="0.25"/>
  <cols>
    <col min="1" max="1" width="3.140625" style="76" customWidth="1"/>
    <col min="2" max="2" width="3" style="135" customWidth="1"/>
    <col min="3" max="3" width="33.42578125" style="137" customWidth="1"/>
    <col min="4" max="4" width="28.7109375" style="138" customWidth="1"/>
    <col min="5" max="5" width="18.7109375" style="119" bestFit="1" customWidth="1"/>
    <col min="6" max="6" width="20.7109375" style="139" customWidth="1"/>
    <col min="7" max="7" width="20.7109375" style="76" customWidth="1"/>
    <col min="8" max="16384" width="21.85546875" style="76"/>
  </cols>
  <sheetData>
    <row r="1" spans="1:9" s="100" customFormat="1" ht="18.75" customHeight="1" x14ac:dyDescent="0.25">
      <c r="A1" s="98" t="s">
        <v>0</v>
      </c>
      <c r="B1" s="98"/>
      <c r="C1" s="98"/>
      <c r="D1" s="98"/>
      <c r="E1" s="98"/>
      <c r="F1" s="98"/>
      <c r="G1" s="98"/>
      <c r="H1" s="99"/>
      <c r="I1" s="99"/>
    </row>
    <row r="2" spans="1:9" s="100" customFormat="1" ht="16.5" customHeight="1" x14ac:dyDescent="0.25">
      <c r="A2" s="101" t="s">
        <v>80</v>
      </c>
      <c r="B2" s="101"/>
      <c r="C2" s="101"/>
      <c r="D2" s="101"/>
      <c r="E2" s="101"/>
      <c r="F2" s="101"/>
      <c r="G2" s="101"/>
      <c r="H2" s="102"/>
      <c r="I2" s="102"/>
    </row>
    <row r="3" spans="1:9" ht="15" x14ac:dyDescent="0.2">
      <c r="A3" s="103" t="s">
        <v>81</v>
      </c>
      <c r="B3" s="103"/>
      <c r="C3" s="103"/>
      <c r="D3" s="103"/>
      <c r="E3" s="103"/>
      <c r="F3" s="103"/>
      <c r="G3" s="103"/>
    </row>
    <row r="4" spans="1:9" ht="15" x14ac:dyDescent="0.2">
      <c r="A4" s="104" t="s">
        <v>82</v>
      </c>
      <c r="B4" s="104"/>
      <c r="C4" s="104"/>
      <c r="D4" s="104"/>
      <c r="E4" s="104"/>
      <c r="F4" s="104"/>
      <c r="G4" s="104"/>
    </row>
    <row r="5" spans="1:9" ht="17.25" x14ac:dyDescent="0.3">
      <c r="A5" s="73"/>
      <c r="B5" s="105"/>
      <c r="C5" s="105"/>
      <c r="D5" s="105"/>
      <c r="E5" s="105"/>
      <c r="F5" s="105"/>
      <c r="G5" s="105"/>
    </row>
    <row r="6" spans="1:9" ht="17.25" x14ac:dyDescent="0.3">
      <c r="A6" s="73"/>
      <c r="B6" s="106"/>
      <c r="C6" s="70"/>
      <c r="D6" s="107"/>
      <c r="E6" s="74"/>
      <c r="F6" s="108"/>
      <c r="G6" s="73"/>
    </row>
    <row r="7" spans="1:9" ht="17.25" x14ac:dyDescent="0.3">
      <c r="A7" s="109" t="s">
        <v>83</v>
      </c>
      <c r="B7" s="110"/>
      <c r="C7" s="111"/>
      <c r="D7" s="112"/>
      <c r="E7" s="113"/>
      <c r="F7" s="114"/>
      <c r="G7" s="113">
        <f>SUM(F8:F24)</f>
        <v>71386444.620000005</v>
      </c>
    </row>
    <row r="8" spans="1:9" s="119" customFormat="1" x14ac:dyDescent="0.25">
      <c r="A8" s="74"/>
      <c r="B8" s="115" t="s">
        <v>84</v>
      </c>
      <c r="C8" s="116"/>
      <c r="D8" s="117"/>
      <c r="E8" s="79"/>
      <c r="F8" s="118">
        <f>SUM(E9:E10)</f>
        <v>49370292.769999996</v>
      </c>
      <c r="G8" s="79"/>
    </row>
    <row r="9" spans="1:9" ht="17.25" x14ac:dyDescent="0.3">
      <c r="A9" s="73"/>
      <c r="B9" s="110"/>
      <c r="C9" s="23" t="s">
        <v>85</v>
      </c>
      <c r="D9" s="107"/>
      <c r="E9" s="71">
        <v>738841.19</v>
      </c>
      <c r="F9" s="120"/>
      <c r="G9" s="71"/>
    </row>
    <row r="10" spans="1:9" ht="17.25" x14ac:dyDescent="0.3">
      <c r="A10" s="73"/>
      <c r="B10" s="110"/>
      <c r="C10" s="23" t="s">
        <v>86</v>
      </c>
      <c r="D10" s="107"/>
      <c r="E10" s="121">
        <v>48631451.579999998</v>
      </c>
      <c r="F10" s="120"/>
      <c r="G10" s="71"/>
    </row>
    <row r="11" spans="1:9" ht="17.25" x14ac:dyDescent="0.3">
      <c r="A11" s="73"/>
      <c r="B11" s="110"/>
      <c r="C11" s="70"/>
      <c r="D11" s="107"/>
      <c r="E11" s="71"/>
      <c r="F11" s="120"/>
      <c r="G11" s="71"/>
    </row>
    <row r="12" spans="1:9" s="119" customFormat="1" x14ac:dyDescent="0.25">
      <c r="A12" s="74"/>
      <c r="B12" s="115" t="s">
        <v>87</v>
      </c>
      <c r="C12" s="116"/>
      <c r="D12" s="117"/>
      <c r="E12" s="79"/>
      <c r="F12" s="118">
        <f>SUM(E13:E14)</f>
        <v>361388.30000000016</v>
      </c>
      <c r="G12" s="79"/>
    </row>
    <row r="13" spans="1:9" s="119" customFormat="1" ht="17.25" x14ac:dyDescent="0.3">
      <c r="A13" s="74"/>
      <c r="B13" s="115"/>
      <c r="C13" s="23" t="s">
        <v>88</v>
      </c>
      <c r="D13" s="117"/>
      <c r="E13" s="122">
        <v>2145.85</v>
      </c>
      <c r="F13" s="118"/>
      <c r="G13" s="79"/>
    </row>
    <row r="14" spans="1:9" ht="17.25" x14ac:dyDescent="0.3">
      <c r="A14" s="73"/>
      <c r="B14" s="110"/>
      <c r="C14" s="23" t="s">
        <v>89</v>
      </c>
      <c r="D14" s="107"/>
      <c r="E14" s="121">
        <v>359242.45000000019</v>
      </c>
      <c r="F14" s="120"/>
      <c r="G14" s="71"/>
    </row>
    <row r="15" spans="1:9" ht="17.25" x14ac:dyDescent="0.3">
      <c r="A15" s="73"/>
      <c r="B15" s="110"/>
      <c r="C15" s="70"/>
      <c r="D15" s="107"/>
      <c r="E15" s="71"/>
      <c r="F15" s="120"/>
      <c r="G15" s="71"/>
    </row>
    <row r="16" spans="1:9" s="119" customFormat="1" ht="17.25" x14ac:dyDescent="0.3">
      <c r="A16" s="74"/>
      <c r="B16" s="115" t="s">
        <v>90</v>
      </c>
      <c r="C16" s="116"/>
      <c r="D16" s="117"/>
      <c r="E16" s="71"/>
      <c r="F16" s="79">
        <f>SUM(E17:E22)</f>
        <v>21611518.580000006</v>
      </c>
      <c r="G16" s="79"/>
    </row>
    <row r="17" spans="1:7" s="119" customFormat="1" ht="17.25" x14ac:dyDescent="0.3">
      <c r="A17" s="74"/>
      <c r="B17" s="115"/>
      <c r="C17" s="23" t="s">
        <v>91</v>
      </c>
      <c r="D17" s="117"/>
      <c r="E17" s="122">
        <v>20535113.350000001</v>
      </c>
      <c r="F17" s="79"/>
      <c r="G17" s="79"/>
    </row>
    <row r="18" spans="1:7" s="119" customFormat="1" ht="17.25" x14ac:dyDescent="0.3">
      <c r="A18" s="74"/>
      <c r="B18" s="115"/>
      <c r="C18" s="23" t="s">
        <v>92</v>
      </c>
      <c r="D18" s="117"/>
      <c r="E18" s="122">
        <v>657230.04</v>
      </c>
      <c r="F18" s="79"/>
      <c r="G18" s="79"/>
    </row>
    <row r="19" spans="1:7" s="119" customFormat="1" ht="17.25" x14ac:dyDescent="0.3">
      <c r="A19" s="74"/>
      <c r="B19" s="115"/>
      <c r="C19" s="23" t="s">
        <v>93</v>
      </c>
      <c r="D19" s="117"/>
      <c r="E19" s="122">
        <v>7856.82</v>
      </c>
      <c r="F19" s="79"/>
      <c r="G19" s="79"/>
    </row>
    <row r="20" spans="1:7" s="119" customFormat="1" ht="17.25" x14ac:dyDescent="0.3">
      <c r="A20" s="74"/>
      <c r="B20" s="115"/>
      <c r="C20" s="23" t="s">
        <v>94</v>
      </c>
      <c r="D20" s="117"/>
      <c r="E20" s="122">
        <v>85453.17</v>
      </c>
      <c r="F20" s="79"/>
      <c r="G20" s="79"/>
    </row>
    <row r="21" spans="1:7" s="119" customFormat="1" ht="17.25" x14ac:dyDescent="0.3">
      <c r="A21" s="74"/>
      <c r="B21" s="115"/>
      <c r="C21" s="23" t="s">
        <v>95</v>
      </c>
      <c r="D21" s="117"/>
      <c r="E21" s="122">
        <v>278904.19</v>
      </c>
      <c r="F21" s="79"/>
      <c r="G21" s="79"/>
    </row>
    <row r="22" spans="1:7" s="119" customFormat="1" ht="17.25" x14ac:dyDescent="0.3">
      <c r="A22" s="74"/>
      <c r="B22" s="115"/>
      <c r="C22" s="23" t="s">
        <v>96</v>
      </c>
      <c r="D22" s="117"/>
      <c r="E22" s="121">
        <v>46961.01</v>
      </c>
      <c r="F22" s="79"/>
      <c r="G22" s="79"/>
    </row>
    <row r="23" spans="1:7" s="119" customFormat="1" x14ac:dyDescent="0.25">
      <c r="A23" s="74"/>
      <c r="B23" s="115"/>
      <c r="C23" s="116"/>
      <c r="D23" s="117"/>
      <c r="E23" s="79"/>
      <c r="F23" s="118"/>
      <c r="G23" s="79"/>
    </row>
    <row r="24" spans="1:7" s="119" customFormat="1" ht="17.25" x14ac:dyDescent="0.3">
      <c r="A24" s="74"/>
      <c r="B24" s="115" t="s">
        <v>97</v>
      </c>
      <c r="C24" s="116"/>
      <c r="D24" s="117"/>
      <c r="E24" s="71"/>
      <c r="F24" s="123">
        <v>43244.97</v>
      </c>
      <c r="G24" s="79"/>
    </row>
    <row r="25" spans="1:7" s="119" customFormat="1" ht="17.25" x14ac:dyDescent="0.3">
      <c r="A25" s="74"/>
      <c r="B25" s="115"/>
      <c r="C25" s="116"/>
      <c r="D25" s="117"/>
      <c r="E25" s="71"/>
      <c r="F25" s="124"/>
      <c r="G25" s="79"/>
    </row>
    <row r="26" spans="1:7" s="119" customFormat="1" x14ac:dyDescent="0.25">
      <c r="A26" s="74"/>
      <c r="B26" s="115"/>
      <c r="C26" s="116"/>
      <c r="D26" s="117"/>
      <c r="E26" s="79"/>
      <c r="F26" s="118"/>
      <c r="G26" s="79"/>
    </row>
    <row r="27" spans="1:7" s="119" customFormat="1" x14ac:dyDescent="0.25">
      <c r="A27" s="74"/>
      <c r="B27" s="115"/>
      <c r="C27" s="116"/>
      <c r="D27" s="117"/>
      <c r="E27" s="79"/>
      <c r="F27" s="118"/>
      <c r="G27" s="79"/>
    </row>
    <row r="28" spans="1:7" ht="17.25" x14ac:dyDescent="0.3">
      <c r="A28" s="109" t="s">
        <v>98</v>
      </c>
      <c r="B28" s="110"/>
      <c r="C28" s="111"/>
      <c r="D28" s="112"/>
      <c r="E28" s="113"/>
      <c r="F28" s="114"/>
      <c r="G28" s="125">
        <f>SUM(F29:F47)</f>
        <v>48842446.020000003</v>
      </c>
    </row>
    <row r="29" spans="1:7" s="119" customFormat="1" x14ac:dyDescent="0.25">
      <c r="A29" s="74"/>
      <c r="B29" s="115" t="s">
        <v>84</v>
      </c>
      <c r="C29" s="116"/>
      <c r="D29" s="117"/>
      <c r="E29" s="79"/>
      <c r="F29" s="118">
        <f>SUM(E30:E34)</f>
        <v>9283496.9399999995</v>
      </c>
      <c r="G29" s="79"/>
    </row>
    <row r="30" spans="1:7" ht="17.25" x14ac:dyDescent="0.3">
      <c r="A30" s="73"/>
      <c r="B30" s="110"/>
      <c r="C30" s="23" t="s">
        <v>99</v>
      </c>
      <c r="D30" s="107"/>
      <c r="E30" s="71">
        <v>1070123.0900000001</v>
      </c>
      <c r="F30" s="120"/>
      <c r="G30" s="71"/>
    </row>
    <row r="31" spans="1:7" ht="17.25" x14ac:dyDescent="0.3">
      <c r="A31" s="73"/>
      <c r="B31" s="110"/>
      <c r="C31" s="23" t="s">
        <v>100</v>
      </c>
      <c r="D31" s="107"/>
      <c r="E31" s="71">
        <v>6842329.5199999996</v>
      </c>
      <c r="F31" s="120"/>
      <c r="G31" s="71"/>
    </row>
    <row r="32" spans="1:7" ht="17.25" x14ac:dyDescent="0.3">
      <c r="A32" s="73"/>
      <c r="B32" s="110"/>
      <c r="C32" s="23" t="s">
        <v>101</v>
      </c>
      <c r="D32" s="107"/>
      <c r="E32" s="71">
        <v>656504.84</v>
      </c>
      <c r="F32" s="120"/>
      <c r="G32" s="71"/>
    </row>
    <row r="33" spans="1:9" ht="16.5" customHeight="1" x14ac:dyDescent="0.3">
      <c r="A33" s="73"/>
      <c r="B33" s="110"/>
      <c r="C33" s="23" t="s">
        <v>102</v>
      </c>
      <c r="D33" s="107"/>
      <c r="E33" s="71">
        <v>340.22</v>
      </c>
      <c r="F33" s="120"/>
      <c r="G33" s="71"/>
    </row>
    <row r="34" spans="1:9" ht="17.25" x14ac:dyDescent="0.3">
      <c r="A34" s="73"/>
      <c r="B34" s="110"/>
      <c r="C34" s="23" t="s">
        <v>103</v>
      </c>
      <c r="D34" s="107"/>
      <c r="E34" s="121">
        <v>714199.27</v>
      </c>
      <c r="F34" s="120"/>
      <c r="G34" s="71"/>
    </row>
    <row r="35" spans="1:9" ht="17.25" x14ac:dyDescent="0.3">
      <c r="A35" s="73"/>
      <c r="B35" s="110"/>
      <c r="C35" s="70"/>
      <c r="D35" s="107"/>
      <c r="E35" s="122"/>
      <c r="F35" s="120"/>
      <c r="G35" s="71"/>
    </row>
    <row r="36" spans="1:9" s="119" customFormat="1" x14ac:dyDescent="0.25">
      <c r="A36" s="74"/>
      <c r="B36" s="115" t="s">
        <v>104</v>
      </c>
      <c r="C36" s="116"/>
      <c r="D36" s="117"/>
      <c r="E36" s="79"/>
      <c r="F36" s="79">
        <f>+D55</f>
        <v>15642926.100000001</v>
      </c>
      <c r="G36" s="79"/>
    </row>
    <row r="37" spans="1:9" s="119" customFormat="1" x14ac:dyDescent="0.25">
      <c r="A37" s="74"/>
      <c r="B37" s="115"/>
      <c r="C37" s="116"/>
      <c r="D37" s="117"/>
      <c r="E37" s="79"/>
      <c r="F37" s="79"/>
      <c r="G37" s="79"/>
    </row>
    <row r="38" spans="1:9" s="119" customFormat="1" x14ac:dyDescent="0.25">
      <c r="A38" s="74"/>
      <c r="B38" s="126" t="s">
        <v>105</v>
      </c>
      <c r="C38" s="116"/>
      <c r="D38" s="117"/>
      <c r="E38" s="79"/>
      <c r="F38" s="118">
        <f>SUM(E39:E43)</f>
        <v>15430378.520000001</v>
      </c>
      <c r="G38" s="79"/>
    </row>
    <row r="39" spans="1:9" ht="17.25" x14ac:dyDescent="0.3">
      <c r="A39" s="73"/>
      <c r="B39" s="127"/>
      <c r="C39" s="23" t="s">
        <v>106</v>
      </c>
      <c r="D39" s="107"/>
      <c r="E39" s="71">
        <v>7466725</v>
      </c>
      <c r="F39" s="120"/>
      <c r="G39" s="71"/>
    </row>
    <row r="40" spans="1:9" ht="17.25" x14ac:dyDescent="0.3">
      <c r="A40" s="73"/>
      <c r="B40" s="127"/>
      <c r="C40" s="23" t="s">
        <v>107</v>
      </c>
      <c r="D40" s="107"/>
      <c r="E40" s="71">
        <v>21615.95</v>
      </c>
      <c r="F40" s="120"/>
      <c r="G40" s="71"/>
    </row>
    <row r="41" spans="1:9" ht="18.75" customHeight="1" x14ac:dyDescent="0.3">
      <c r="A41" s="73"/>
      <c r="B41" s="127"/>
      <c r="C41" s="23" t="s">
        <v>108</v>
      </c>
      <c r="D41" s="107"/>
      <c r="E41" s="71">
        <v>8582.859999999986</v>
      </c>
      <c r="F41" s="120"/>
      <c r="G41" s="71"/>
    </row>
    <row r="42" spans="1:9" ht="17.25" x14ac:dyDescent="0.3">
      <c r="A42" s="73"/>
      <c r="B42" s="127"/>
      <c r="C42" s="23" t="s">
        <v>109</v>
      </c>
      <c r="D42" s="107"/>
      <c r="E42" s="71">
        <v>2406354.17</v>
      </c>
      <c r="F42" s="120"/>
      <c r="G42" s="71"/>
    </row>
    <row r="43" spans="1:9" ht="17.25" x14ac:dyDescent="0.3">
      <c r="A43" s="73"/>
      <c r="B43" s="127"/>
      <c r="C43" s="23" t="s">
        <v>110</v>
      </c>
      <c r="D43" s="107"/>
      <c r="E43" s="121">
        <v>5527100.540000001</v>
      </c>
      <c r="F43" s="120"/>
      <c r="G43" s="71"/>
    </row>
    <row r="44" spans="1:9" ht="17.25" x14ac:dyDescent="0.3">
      <c r="A44" s="73"/>
      <c r="B44" s="127"/>
      <c r="C44" s="70"/>
      <c r="D44" s="107"/>
      <c r="E44" s="122"/>
      <c r="F44" s="120"/>
      <c r="G44" s="71"/>
    </row>
    <row r="45" spans="1:9" s="119" customFormat="1" x14ac:dyDescent="0.25">
      <c r="A45" s="74"/>
      <c r="B45" s="126" t="s">
        <v>111</v>
      </c>
      <c r="C45" s="116"/>
      <c r="D45" s="117"/>
      <c r="E45" s="79"/>
      <c r="F45" s="79">
        <v>8477915.5299999993</v>
      </c>
      <c r="G45" s="79"/>
    </row>
    <row r="46" spans="1:9" s="119" customFormat="1" ht="17.25" x14ac:dyDescent="0.3">
      <c r="A46" s="74"/>
      <c r="B46" s="126"/>
      <c r="C46" s="116"/>
      <c r="D46" s="117"/>
      <c r="E46" s="79"/>
      <c r="F46" s="71"/>
      <c r="G46" s="79"/>
    </row>
    <row r="47" spans="1:9" s="119" customFormat="1" x14ac:dyDescent="0.25">
      <c r="A47" s="74"/>
      <c r="B47" s="126" t="s">
        <v>112</v>
      </c>
      <c r="C47" s="116"/>
      <c r="D47" s="117"/>
      <c r="E47" s="79"/>
      <c r="F47" s="123">
        <v>7728.93</v>
      </c>
      <c r="G47" s="79"/>
      <c r="I47" s="128"/>
    </row>
    <row r="48" spans="1:9" s="119" customFormat="1" x14ac:dyDescent="0.25">
      <c r="A48" s="74"/>
      <c r="B48" s="126"/>
      <c r="C48" s="116"/>
      <c r="D48" s="117"/>
      <c r="E48" s="79"/>
      <c r="F48" s="118"/>
      <c r="G48" s="79"/>
    </row>
    <row r="49" spans="1:9" ht="18" thickBot="1" x14ac:dyDescent="0.35">
      <c r="A49" s="129" t="s">
        <v>113</v>
      </c>
      <c r="B49" s="110"/>
      <c r="C49" s="111"/>
      <c r="D49" s="112"/>
      <c r="E49" s="113"/>
      <c r="F49" s="114"/>
      <c r="G49" s="130">
        <f>G7-G28</f>
        <v>22543998.600000001</v>
      </c>
      <c r="I49" s="77"/>
    </row>
    <row r="50" spans="1:9" ht="18" thickTop="1" x14ac:dyDescent="0.3">
      <c r="A50" s="73"/>
      <c r="B50" s="110"/>
      <c r="C50" s="70"/>
      <c r="D50" s="107"/>
      <c r="E50" s="74"/>
      <c r="F50" s="108"/>
      <c r="G50" s="73"/>
    </row>
    <row r="51" spans="1:9" ht="17.25" x14ac:dyDescent="0.3">
      <c r="A51" s="73"/>
      <c r="B51" s="110"/>
      <c r="C51" s="70"/>
      <c r="D51" s="107"/>
      <c r="E51" s="74"/>
      <c r="F51" s="108"/>
      <c r="G51" s="131"/>
    </row>
    <row r="52" spans="1:9" ht="17.25" x14ac:dyDescent="0.3">
      <c r="A52" s="73"/>
      <c r="B52" s="110"/>
      <c r="C52" s="22" t="s">
        <v>114</v>
      </c>
      <c r="D52" s="132">
        <v>12689911.17</v>
      </c>
      <c r="E52" s="74"/>
      <c r="F52" s="108"/>
      <c r="G52" s="133"/>
    </row>
    <row r="53" spans="1:9" ht="17.25" x14ac:dyDescent="0.3">
      <c r="A53" s="73"/>
      <c r="B53" s="110"/>
      <c r="C53" s="22" t="s">
        <v>115</v>
      </c>
      <c r="D53" s="132">
        <v>4600000</v>
      </c>
      <c r="E53" s="74"/>
      <c r="F53" s="108"/>
      <c r="G53" s="71"/>
    </row>
    <row r="54" spans="1:9" ht="17.25" x14ac:dyDescent="0.3">
      <c r="A54" s="73"/>
      <c r="B54" s="110"/>
      <c r="C54" s="22" t="s">
        <v>116</v>
      </c>
      <c r="D54" s="134">
        <v>-1646985.07</v>
      </c>
      <c r="E54" s="74"/>
      <c r="F54" s="108"/>
      <c r="G54" s="71"/>
    </row>
    <row r="55" spans="1:9" ht="17.25" x14ac:dyDescent="0.3">
      <c r="A55" s="73"/>
      <c r="B55" s="110"/>
      <c r="C55" s="70"/>
      <c r="D55" s="79">
        <f>SUM(D52:D54)</f>
        <v>15642926.100000001</v>
      </c>
      <c r="E55" s="74"/>
      <c r="F55" s="108"/>
      <c r="G55" s="73"/>
    </row>
    <row r="64" spans="1:9" ht="15" x14ac:dyDescent="0.2">
      <c r="C64" s="93" t="s">
        <v>76</v>
      </c>
      <c r="D64" s="93"/>
      <c r="E64" s="136"/>
      <c r="F64" s="92" t="s">
        <v>78</v>
      </c>
    </row>
    <row r="65" spans="3:6" ht="15" x14ac:dyDescent="0.2">
      <c r="C65" s="93" t="s">
        <v>77</v>
      </c>
      <c r="D65" s="93"/>
      <c r="E65" s="136"/>
      <c r="F65" s="92" t="s">
        <v>79</v>
      </c>
    </row>
  </sheetData>
  <mergeCells count="6">
    <mergeCell ref="A1:G1"/>
    <mergeCell ref="A2:G2"/>
    <mergeCell ref="A3:G3"/>
    <mergeCell ref="A4:G4"/>
    <mergeCell ref="C64:D64"/>
    <mergeCell ref="C65:D65"/>
  </mergeCells>
  <printOptions horizontalCentered="1"/>
  <pageMargins left="0.19685039370078741" right="0" top="0.39370078740157483" bottom="0" header="0" footer="0"/>
  <pageSetup scale="69" orientation="portrait" r:id="rId1"/>
  <headerFooter>
    <oddFooter xml:space="preserve">&amp;LFecha: &amp;D
Hora:     &amp;T
</oddFooter>
  </headerFooter>
  <colBreaks count="1" manualBreakCount="1">
    <brk id="7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Institucional</vt:lpstr>
      <vt:lpstr>Estados de Resultados Inst.</vt:lpstr>
      <vt:lpstr>'Balance Institucional'!Área_de_impresión</vt:lpstr>
      <vt:lpstr>'Estados de Resultados Inst.'!Área_de_impresión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Mauricio Antonio Henriquez Rivera</cp:lastModifiedBy>
  <dcterms:created xsi:type="dcterms:W3CDTF">2017-09-14T21:22:50Z</dcterms:created>
  <dcterms:modified xsi:type="dcterms:W3CDTF">2017-09-14T21:26:40Z</dcterms:modified>
</cp:coreProperties>
</file>